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1712" windowHeight="8220" tabRatio="996" activeTab="0"/>
  </bookViews>
  <sheets>
    <sheet name="P61_附件一 收支一覽表" sheetId="1" r:id="rId1"/>
    <sheet name="附件二_經費支出" sheetId="2" r:id="rId2"/>
  </sheets>
  <definedNames>
    <definedName name="_xlnm.Print_Area" localSheetId="1">'附件二_經費支出'!$A$1:$I$48</definedName>
  </definedNames>
  <calcPr fullCalcOnLoad="1"/>
</workbook>
</file>

<file path=xl/sharedStrings.xml><?xml version="1.0" encoding="utf-8"?>
<sst xmlns="http://schemas.openxmlformats.org/spreadsheetml/2006/main" count="261" uniqueCount="91">
  <si>
    <t>備註</t>
  </si>
  <si>
    <t>利息收入</t>
  </si>
  <si>
    <t>募款收入總計</t>
  </si>
  <si>
    <t>工作項目</t>
  </si>
  <si>
    <t>項目</t>
  </si>
  <si>
    <t>早期療育</t>
  </si>
  <si>
    <t>人事費</t>
  </si>
  <si>
    <t>業務費</t>
  </si>
  <si>
    <t>成人訓練服務</t>
  </si>
  <si>
    <t>住宿服務</t>
  </si>
  <si>
    <t/>
  </si>
  <si>
    <t>金額</t>
  </si>
  <si>
    <t>日期</t>
  </si>
  <si>
    <t>傳票號碼</t>
  </si>
  <si>
    <t>摘        要</t>
  </si>
  <si>
    <t xml:space="preserve"> 月小計</t>
  </si>
  <si>
    <t xml:space="preserve"> 合    計</t>
  </si>
  <si>
    <t>財團法人第一社會福利基金會</t>
  </si>
  <si>
    <t>勸募活動收支一覽表</t>
  </si>
  <si>
    <t>募款核准文號：</t>
  </si>
  <si>
    <t>募款經費執行期間：</t>
  </si>
  <si>
    <t xml:space="preserve">募款專戶: </t>
  </si>
  <si>
    <t>一、募款收入明細</t>
  </si>
  <si>
    <t>單位：新台幣元</t>
  </si>
  <si>
    <t>序號</t>
  </si>
  <si>
    <t>經費來源</t>
  </si>
  <si>
    <t>捐款收入</t>
  </si>
  <si>
    <t>募款專戶利息收入</t>
  </si>
  <si>
    <t>二、募款經費執行明細</t>
  </si>
  <si>
    <t>計畫經費概算</t>
  </si>
  <si>
    <t>經費執行金額</t>
  </si>
  <si>
    <t>經費支出總計</t>
  </si>
  <si>
    <t>三、募款收支彙整表</t>
  </si>
  <si>
    <t>募款收入總計</t>
  </si>
  <si>
    <t>募款收入淨額**</t>
  </si>
  <si>
    <t>** 勸募收入將依募款使用計畫於經費使用期限內全數支出完畢，勸募活動辦理之相關經費由本會自籌。</t>
  </si>
  <si>
    <t>身心障礙者多元服務經費勸募計畫</t>
  </si>
  <si>
    <t>募款名稱：</t>
  </si>
  <si>
    <t>捐款收入徵信請點選 --&gt;財務徵信 --&gt;捐款/捐物查詢</t>
  </si>
  <si>
    <t>衛部救字第1061364394號</t>
  </si>
  <si>
    <t>107年身心障礙者全生涯需求支持服務勸募</t>
  </si>
  <si>
    <t>107/06/21入帳</t>
  </si>
  <si>
    <t>107/12/21入帳</t>
  </si>
  <si>
    <t>臺灣銀行 松山分行  帳號 #064-001-051-543</t>
  </si>
  <si>
    <t>貸方金額</t>
  </si>
  <si>
    <t>借</t>
  </si>
  <si>
    <t>目的業務-交通費/溫得利</t>
  </si>
  <si>
    <t>5502162</t>
  </si>
  <si>
    <t>貸</t>
  </si>
  <si>
    <t>撥補收入</t>
  </si>
  <si>
    <t>4900002</t>
  </si>
  <si>
    <t>餘額</t>
  </si>
  <si>
    <t>借/貸</t>
  </si>
  <si>
    <t>借方金額</t>
  </si>
  <si>
    <t>科目名稱</t>
  </si>
  <si>
    <t>科目代碼</t>
  </si>
  <si>
    <t>募款名稱：身心障礙者全生涯服務經費勸募</t>
  </si>
  <si>
    <t>起止科目:全部</t>
  </si>
  <si>
    <t>經費支出明細分類帳</t>
  </si>
  <si>
    <t>新北市私立中和發展中心</t>
  </si>
  <si>
    <t>合計</t>
  </si>
  <si>
    <t>107-11-14</t>
  </si>
  <si>
    <t>VH071114C002</t>
  </si>
  <si>
    <t>P61補助款匯入台銀基金會#543匯中信中和#434)</t>
  </si>
  <si>
    <t>VH071114C001</t>
  </si>
  <si>
    <t>學生交通車01-10月P61</t>
  </si>
  <si>
    <r>
      <t>募款期間：</t>
    </r>
  </si>
  <si>
    <t xml:space="preserve">107年01月01日至108年04月30日 </t>
  </si>
  <si>
    <t>107年01月01日至107年12月31日止</t>
  </si>
  <si>
    <t>108-04-29</t>
  </si>
  <si>
    <t>VH080429C001</t>
  </si>
  <si>
    <t>VH080429C004</t>
  </si>
  <si>
    <t>學生交通車01月P61</t>
  </si>
  <si>
    <t>起止日期: 107-01-01 - 108-04-30</t>
  </si>
  <si>
    <t>臺北市私立第一兒童發展中心</t>
  </si>
  <si>
    <t>VH080429A001</t>
  </si>
  <si>
    <t>P61補助款撥入(台銀基金會#1543匯中信第一兒童#405)</t>
  </si>
  <si>
    <t>5501011</t>
  </si>
  <si>
    <t>目的人事-固定薪資-應稅</t>
  </si>
  <si>
    <t>VH080429A003</t>
  </si>
  <si>
    <t>03月薪資轉P61</t>
  </si>
  <si>
    <t>5501061</t>
  </si>
  <si>
    <t>目的人事-伙食津貼</t>
  </si>
  <si>
    <t>5501081</t>
  </si>
  <si>
    <t>目的人事-加班費-免稅</t>
  </si>
  <si>
    <t>期間: 107年01月01日至107年12月31日</t>
  </si>
  <si>
    <t>工作項目</t>
  </si>
  <si>
    <t>撥補支出</t>
  </si>
  <si>
    <t>撥補收入</t>
  </si>
  <si>
    <t>早期療育-人事費</t>
  </si>
  <si>
    <t>成人訓練-業務費(交通費)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</si>
</sst>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[$-404]e/m/d;@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0.00_ "/>
    <numFmt numFmtId="187" formatCode="#,##0_ 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細明體"/>
      <family val="3"/>
    </font>
    <font>
      <sz val="12"/>
      <name val="Sөũ"/>
      <family val="2"/>
    </font>
    <font>
      <b/>
      <sz val="12"/>
      <color indexed="10"/>
      <name val="細明體"/>
      <family val="3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b/>
      <sz val="9"/>
      <name val="細明體"/>
      <family val="3"/>
    </font>
    <font>
      <sz val="11"/>
      <color indexed="8"/>
      <name val="Courier New"/>
      <family val="3"/>
    </font>
    <font>
      <b/>
      <sz val="11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8"/>
      <color indexed="8"/>
      <name val="Courier New"/>
      <family val="3"/>
    </font>
    <font>
      <sz val="9"/>
      <color indexed="8"/>
      <name val="細明體"/>
      <family val="3"/>
    </font>
    <font>
      <sz val="11"/>
      <name val="細明體"/>
      <family val="3"/>
    </font>
    <font>
      <sz val="18"/>
      <color indexed="8"/>
      <name val="細明體"/>
      <family val="3"/>
    </font>
    <font>
      <sz val="11"/>
      <name val="新細明體"/>
      <family val="1"/>
    </font>
    <font>
      <sz val="11"/>
      <color indexed="8"/>
      <name val="新細明體"/>
      <family val="1"/>
    </font>
    <font>
      <b/>
      <sz val="20"/>
      <color indexed="8"/>
      <name val="新細明體"/>
      <family val="1"/>
    </font>
    <font>
      <sz val="12"/>
      <color theme="1"/>
      <name val="Calibri"/>
      <family val="1"/>
    </font>
    <font>
      <sz val="11"/>
      <name val="Calibri"/>
      <family val="1"/>
    </font>
    <font>
      <sz val="11"/>
      <color indexed="8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2" fillId="4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vertical="center" wrapText="1"/>
    </xf>
    <xf numFmtId="184" fontId="10" fillId="0" borderId="22" xfId="38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3" fontId="10" fillId="24" borderId="23" xfId="0" applyNumberFormat="1" applyFont="1" applyFill="1" applyBorder="1" applyAlignment="1">
      <alignment vertical="center" wrapText="1"/>
    </xf>
    <xf numFmtId="3" fontId="10" fillId="7" borderId="24" xfId="0" applyNumberFormat="1" applyFont="1" applyFill="1" applyBorder="1" applyAlignment="1">
      <alignment vertical="center" wrapText="1"/>
    </xf>
    <xf numFmtId="0" fontId="10" fillId="4" borderId="16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33" fillId="7" borderId="18" xfId="0" applyFont="1" applyFill="1" applyBorder="1" applyAlignment="1">
      <alignment vertical="center"/>
    </xf>
    <xf numFmtId="3" fontId="10" fillId="7" borderId="18" xfId="0" applyNumberFormat="1" applyFont="1" applyFill="1" applyBorder="1" applyAlignment="1">
      <alignment vertical="center"/>
    </xf>
    <xf numFmtId="3" fontId="10" fillId="7" borderId="31" xfId="0" applyNumberFormat="1" applyFont="1" applyFill="1" applyBorder="1" applyAlignment="1">
      <alignment vertical="center"/>
    </xf>
    <xf numFmtId="0" fontId="33" fillId="24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3" fontId="33" fillId="24" borderId="32" xfId="0" applyNumberFormat="1" applyFont="1" applyFill="1" applyBorder="1" applyAlignment="1">
      <alignment horizontal="right" vertical="center" wrapText="1"/>
    </xf>
    <xf numFmtId="0" fontId="33" fillId="0" borderId="33" xfId="0" applyFont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33" fillId="4" borderId="18" xfId="0" applyFont="1" applyFill="1" applyBorder="1" applyAlignment="1">
      <alignment horizontal="left" vertical="center"/>
    </xf>
    <xf numFmtId="3" fontId="10" fillId="4" borderId="24" xfId="0" applyNumberFormat="1" applyFont="1" applyFill="1" applyBorder="1" applyAlignment="1">
      <alignment vertical="center" wrapText="1"/>
    </xf>
    <xf numFmtId="0" fontId="10" fillId="0" borderId="0" xfId="37" applyFont="1" applyAlignment="1">
      <alignment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176" fontId="39" fillId="0" borderId="36" xfId="0" applyNumberFormat="1" applyFont="1" applyBorder="1" applyAlignment="1">
      <alignment horizontal="center" vertical="center"/>
    </xf>
    <xf numFmtId="176" fontId="39" fillId="0" borderId="20" xfId="0" applyNumberFormat="1" applyFont="1" applyBorder="1" applyAlignment="1">
      <alignment horizontal="center" vertical="center"/>
    </xf>
    <xf numFmtId="0" fontId="40" fillId="0" borderId="19" xfId="37" applyFont="1" applyFill="1" applyBorder="1">
      <alignment/>
      <protection/>
    </xf>
    <xf numFmtId="187" fontId="40" fillId="0" borderId="19" xfId="37" applyNumberFormat="1" applyFont="1" applyFill="1" applyBorder="1">
      <alignment/>
      <protection/>
    </xf>
    <xf numFmtId="176" fontId="39" fillId="0" borderId="37" xfId="0" applyNumberFormat="1" applyFont="1" applyFill="1" applyBorder="1" applyAlignment="1">
      <alignment vertical="center"/>
    </xf>
    <xf numFmtId="176" fontId="0" fillId="0" borderId="37" xfId="0" applyNumberFormat="1" applyFill="1" applyBorder="1" applyAlignment="1">
      <alignment/>
    </xf>
    <xf numFmtId="0" fontId="40" fillId="0" borderId="38" xfId="37" applyFont="1" applyFill="1" applyBorder="1">
      <alignment/>
      <protection/>
    </xf>
    <xf numFmtId="187" fontId="40" fillId="0" borderId="38" xfId="37" applyNumberFormat="1" applyFont="1" applyFill="1" applyBorder="1">
      <alignment/>
      <protection/>
    </xf>
    <xf numFmtId="187" fontId="40" fillId="0" borderId="39" xfId="37" applyNumberFormat="1" applyFont="1" applyFill="1" applyBorder="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3" fillId="24" borderId="41" xfId="0" applyFont="1" applyFill="1" applyBorder="1" applyAlignment="1">
      <alignment horizontal="left" vertical="center" wrapText="1"/>
    </xf>
    <xf numFmtId="0" fontId="13" fillId="24" borderId="42" xfId="0" applyFont="1" applyFill="1" applyBorder="1" applyAlignment="1">
      <alignment horizontal="left" vertical="center" wrapText="1"/>
    </xf>
    <xf numFmtId="0" fontId="13" fillId="24" borderId="43" xfId="0" applyFont="1" applyFill="1" applyBorder="1" applyAlignment="1">
      <alignment horizontal="left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37" applyFont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_明細分類帳(依科目)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209550</xdr:rowOff>
    </xdr:from>
    <xdr:to>
      <xdr:col>3</xdr:col>
      <xdr:colOff>1724025</xdr:colOff>
      <xdr:row>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514975" y="209550"/>
          <a:ext cx="12001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</xdr:row>
      <xdr:rowOff>152400</xdr:rowOff>
    </xdr:from>
    <xdr:to>
      <xdr:col>8</xdr:col>
      <xdr:colOff>619125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0163175" y="447675"/>
          <a:ext cx="12096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附件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二</a:t>
          </a:r>
          <a:r>
            <a:rPr lang="en-US" cap="none" sz="2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33"/>
  <sheetViews>
    <sheetView tabSelected="1" zoomScalePageLayoutView="0" workbookViewId="0" topLeftCell="A1">
      <selection activeCell="B8" sqref="B8:D8"/>
    </sheetView>
  </sheetViews>
  <sheetFormatPr defaultColWidth="9.00390625" defaultRowHeight="16.5"/>
  <cols>
    <col min="1" max="1" width="21.50390625" style="15" customWidth="1"/>
    <col min="2" max="2" width="25.25390625" style="15" customWidth="1"/>
    <col min="3" max="3" width="18.875" style="15" customWidth="1"/>
    <col min="4" max="4" width="23.25390625" style="15" customWidth="1"/>
    <col min="5" max="16384" width="9.00390625" style="15" customWidth="1"/>
  </cols>
  <sheetData>
    <row r="1" spans="1:4" ht="22.5" customHeight="1">
      <c r="A1" s="71" t="s">
        <v>17</v>
      </c>
      <c r="B1" s="71"/>
      <c r="C1" s="71"/>
      <c r="D1" s="71"/>
    </row>
    <row r="2" spans="1:4" ht="18.75" customHeight="1">
      <c r="A2" s="71" t="s">
        <v>18</v>
      </c>
      <c r="B2" s="71"/>
      <c r="C2" s="71"/>
      <c r="D2" s="71"/>
    </row>
    <row r="3" spans="1:4" ht="24" customHeight="1">
      <c r="A3" s="71" t="s">
        <v>85</v>
      </c>
      <c r="B3" s="71"/>
      <c r="C3" s="71"/>
      <c r="D3" s="71"/>
    </row>
    <row r="4" spans="1:4" ht="18.75" customHeight="1">
      <c r="A4" s="16"/>
      <c r="B4" s="16"/>
      <c r="C4" s="17"/>
      <c r="D4" s="18"/>
    </row>
    <row r="5" spans="1:4" ht="21.75" customHeight="1">
      <c r="A5" s="1" t="s">
        <v>37</v>
      </c>
      <c r="B5" s="69" t="s">
        <v>40</v>
      </c>
      <c r="C5" s="69"/>
      <c r="D5" s="69"/>
    </row>
    <row r="6" spans="1:4" ht="21" customHeight="1">
      <c r="A6" s="1" t="s">
        <v>19</v>
      </c>
      <c r="B6" s="69" t="s">
        <v>39</v>
      </c>
      <c r="C6" s="69"/>
      <c r="D6" s="69"/>
    </row>
    <row r="7" spans="1:4" ht="21.75" customHeight="1">
      <c r="A7" s="1" t="s">
        <v>66</v>
      </c>
      <c r="B7" s="69" t="s">
        <v>68</v>
      </c>
      <c r="C7" s="69"/>
      <c r="D7" s="69"/>
    </row>
    <row r="8" spans="1:4" ht="21" customHeight="1">
      <c r="A8" s="1" t="s">
        <v>20</v>
      </c>
      <c r="B8" s="69" t="s">
        <v>67</v>
      </c>
      <c r="C8" s="69"/>
      <c r="D8" s="69"/>
    </row>
    <row r="9" spans="1:4" ht="22.5" customHeight="1">
      <c r="A9" s="1" t="s">
        <v>21</v>
      </c>
      <c r="B9" s="70" t="s">
        <v>43</v>
      </c>
      <c r="C9" s="70"/>
      <c r="D9" s="70"/>
    </row>
    <row r="10" spans="2:4" ht="17.25" customHeight="1">
      <c r="B10" s="2"/>
      <c r="C10" s="2"/>
      <c r="D10" s="2"/>
    </row>
    <row r="11" spans="1:4" ht="26.25" customHeight="1">
      <c r="A11" s="2" t="s">
        <v>22</v>
      </c>
      <c r="B11" s="1"/>
      <c r="C11" s="18"/>
      <c r="D11" s="1" t="s">
        <v>23</v>
      </c>
    </row>
    <row r="12" spans="1:4" ht="23.25" customHeight="1">
      <c r="A12" s="10" t="s">
        <v>24</v>
      </c>
      <c r="B12" s="11" t="s">
        <v>25</v>
      </c>
      <c r="C12" s="19" t="s">
        <v>0</v>
      </c>
      <c r="D12" s="20" t="s">
        <v>11</v>
      </c>
    </row>
    <row r="13" spans="1:4" s="23" customFormat="1" ht="46.5" customHeight="1">
      <c r="A13" s="3" t="s">
        <v>26</v>
      </c>
      <c r="B13" s="4" t="s">
        <v>36</v>
      </c>
      <c r="C13" s="21" t="s">
        <v>38</v>
      </c>
      <c r="D13" s="22">
        <v>1919589</v>
      </c>
    </row>
    <row r="14" spans="1:4" s="23" customFormat="1" ht="31.5" customHeight="1">
      <c r="A14" s="5" t="s">
        <v>1</v>
      </c>
      <c r="B14" s="6" t="s">
        <v>27</v>
      </c>
      <c r="C14" s="24" t="s">
        <v>41</v>
      </c>
      <c r="D14" s="25">
        <v>131</v>
      </c>
    </row>
    <row r="15" spans="1:4" s="23" customFormat="1" ht="31.5" customHeight="1">
      <c r="A15" s="5" t="s">
        <v>1</v>
      </c>
      <c r="B15" s="6" t="s">
        <v>27</v>
      </c>
      <c r="C15" s="24" t="s">
        <v>42</v>
      </c>
      <c r="D15" s="25">
        <v>416</v>
      </c>
    </row>
    <row r="16" spans="1:4" s="23" customFormat="1" ht="24" customHeight="1">
      <c r="A16" s="77" t="s">
        <v>2</v>
      </c>
      <c r="B16" s="78"/>
      <c r="C16" s="12"/>
      <c r="D16" s="26">
        <f>SUM(D13:D15)</f>
        <v>1920136</v>
      </c>
    </row>
    <row r="17" spans="1:4" s="18" customFormat="1" ht="21.75" customHeight="1">
      <c r="A17" s="7"/>
      <c r="B17" s="7"/>
      <c r="C17" s="7"/>
      <c r="D17" s="7"/>
    </row>
    <row r="18" spans="1:4" ht="27" customHeight="1">
      <c r="A18" s="79" t="s">
        <v>28</v>
      </c>
      <c r="B18" s="79"/>
      <c r="C18" s="8"/>
      <c r="D18" s="8"/>
    </row>
    <row r="19" spans="1:4" s="31" customFormat="1" ht="20.25" customHeight="1">
      <c r="A19" s="27" t="s">
        <v>3</v>
      </c>
      <c r="B19" s="28" t="s">
        <v>4</v>
      </c>
      <c r="C19" s="29" t="s">
        <v>29</v>
      </c>
      <c r="D19" s="30" t="s">
        <v>30</v>
      </c>
    </row>
    <row r="20" spans="1:4" s="31" customFormat="1" ht="21" customHeight="1">
      <c r="A20" s="80" t="s">
        <v>5</v>
      </c>
      <c r="B20" s="32" t="s">
        <v>6</v>
      </c>
      <c r="C20" s="33">
        <v>17400000</v>
      </c>
      <c r="D20" s="34">
        <v>1257168</v>
      </c>
    </row>
    <row r="21" spans="1:4" s="31" customFormat="1" ht="21" customHeight="1">
      <c r="A21" s="81"/>
      <c r="B21" s="35" t="s">
        <v>7</v>
      </c>
      <c r="C21" s="36">
        <v>2600000</v>
      </c>
      <c r="D21" s="34">
        <v>0</v>
      </c>
    </row>
    <row r="22" spans="1:4" s="31" customFormat="1" ht="21" customHeight="1">
      <c r="A22" s="81" t="s">
        <v>8</v>
      </c>
      <c r="B22" s="35" t="s">
        <v>6</v>
      </c>
      <c r="C22" s="36">
        <v>21600000</v>
      </c>
      <c r="D22" s="34">
        <v>0</v>
      </c>
    </row>
    <row r="23" spans="1:4" s="31" customFormat="1" ht="21" customHeight="1">
      <c r="A23" s="81"/>
      <c r="B23" s="35" t="s">
        <v>7</v>
      </c>
      <c r="C23" s="36">
        <v>4400000</v>
      </c>
      <c r="D23" s="34">
        <v>662968</v>
      </c>
    </row>
    <row r="24" spans="1:4" s="31" customFormat="1" ht="21" customHeight="1">
      <c r="A24" s="72" t="s">
        <v>9</v>
      </c>
      <c r="B24" s="37" t="s">
        <v>6</v>
      </c>
      <c r="C24" s="38">
        <v>3100000</v>
      </c>
      <c r="D24" s="34">
        <v>0</v>
      </c>
    </row>
    <row r="25" spans="1:4" s="31" customFormat="1" ht="21" customHeight="1">
      <c r="A25" s="73"/>
      <c r="B25" s="35" t="s">
        <v>7</v>
      </c>
      <c r="C25" s="36">
        <v>900000</v>
      </c>
      <c r="D25" s="34">
        <v>0</v>
      </c>
    </row>
    <row r="26" spans="1:4" s="31" customFormat="1" ht="24.75" customHeight="1">
      <c r="A26" s="39" t="s">
        <v>31</v>
      </c>
      <c r="B26" s="40"/>
      <c r="C26" s="41">
        <f>SUM(C20:C25)</f>
        <v>50000000</v>
      </c>
      <c r="D26" s="42">
        <f>SUM(D20:D25)</f>
        <v>1920136</v>
      </c>
    </row>
    <row r="27" spans="1:4" ht="19.5" customHeight="1">
      <c r="A27" s="43"/>
      <c r="B27" s="43"/>
      <c r="C27" s="43"/>
      <c r="D27" s="44"/>
    </row>
    <row r="28" spans="1:4" ht="22.5" customHeight="1">
      <c r="A28" s="74" t="s">
        <v>32</v>
      </c>
      <c r="B28" s="75"/>
      <c r="C28" s="75"/>
      <c r="D28" s="76"/>
    </row>
    <row r="29" spans="1:4" ht="21" customHeight="1">
      <c r="A29" s="5" t="s">
        <v>33</v>
      </c>
      <c r="B29" s="6"/>
      <c r="C29" s="45"/>
      <c r="D29" s="46">
        <f>+D16</f>
        <v>1920136</v>
      </c>
    </row>
    <row r="30" spans="1:4" ht="21" customHeight="1">
      <c r="A30" s="5" t="s">
        <v>31</v>
      </c>
      <c r="B30" s="6"/>
      <c r="C30" s="47"/>
      <c r="D30" s="46">
        <f>662968+1257168</f>
        <v>1920136</v>
      </c>
    </row>
    <row r="31" spans="1:4" ht="21" customHeight="1">
      <c r="A31" s="9" t="s">
        <v>34</v>
      </c>
      <c r="B31" s="48"/>
      <c r="C31" s="49"/>
      <c r="D31" s="50">
        <f>+D29-D30</f>
        <v>0</v>
      </c>
    </row>
    <row r="32" spans="1:4" ht="15.75">
      <c r="A32" s="23"/>
      <c r="B32" s="23"/>
      <c r="C32" s="23"/>
      <c r="D32" s="23"/>
    </row>
    <row r="33" spans="1:4" ht="15.75">
      <c r="A33" s="23" t="s">
        <v>35</v>
      </c>
      <c r="B33" s="23"/>
      <c r="C33" s="23"/>
      <c r="D33" s="23"/>
    </row>
  </sheetData>
  <sheetProtection/>
  <mergeCells count="14">
    <mergeCell ref="A24:A25"/>
    <mergeCell ref="A28:D28"/>
    <mergeCell ref="A16:B16"/>
    <mergeCell ref="A18:B18"/>
    <mergeCell ref="A20:A21"/>
    <mergeCell ref="A22:A23"/>
    <mergeCell ref="B6:D6"/>
    <mergeCell ref="B7:D7"/>
    <mergeCell ref="B8:D8"/>
    <mergeCell ref="B9:D9"/>
    <mergeCell ref="A1:D1"/>
    <mergeCell ref="A2:D2"/>
    <mergeCell ref="A3:D3"/>
    <mergeCell ref="B5:D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headerFooter alignWithMargins="0">
    <oddFooter>&amp;C&amp;P/&amp;N&amp;R&amp;F
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J47"/>
  <sheetViews>
    <sheetView zoomScalePageLayoutView="0" workbookViewId="0" topLeftCell="A1">
      <selection activeCell="E15" sqref="E15"/>
    </sheetView>
  </sheetViews>
  <sheetFormatPr defaultColWidth="9.00390625" defaultRowHeight="16.5"/>
  <cols>
    <col min="1" max="1" width="9.25390625" style="31" customWidth="1"/>
    <col min="2" max="2" width="24.625" style="31" customWidth="1"/>
    <col min="3" max="3" width="12.125" style="31" customWidth="1"/>
    <col min="4" max="4" width="15.875" style="31" customWidth="1"/>
    <col min="5" max="5" width="49.75390625" style="31" customWidth="1"/>
    <col min="6" max="7" width="11.875" style="52" customWidth="1"/>
    <col min="8" max="8" width="5.75390625" style="52" customWidth="1"/>
    <col min="9" max="9" width="12.75390625" style="52" customWidth="1"/>
    <col min="10" max="16384" width="9.00390625" style="31" customWidth="1"/>
  </cols>
  <sheetData>
    <row r="1" spans="1:9" ht="23.25">
      <c r="A1" s="89" t="s">
        <v>74</v>
      </c>
      <c r="B1" s="90"/>
      <c r="C1" s="90"/>
      <c r="D1" s="90"/>
      <c r="E1" s="90"/>
      <c r="F1" s="90"/>
      <c r="G1" s="90"/>
      <c r="H1" s="90"/>
      <c r="I1" s="90"/>
    </row>
    <row r="2" spans="1:10" ht="21.7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51"/>
    </row>
    <row r="3" spans="1:4" ht="15.75">
      <c r="A3" s="31" t="s">
        <v>73</v>
      </c>
      <c r="D3" s="31" t="s">
        <v>10</v>
      </c>
    </row>
    <row r="4" spans="1:6" ht="15.75">
      <c r="A4" s="31" t="s">
        <v>57</v>
      </c>
      <c r="D4" s="31" t="s">
        <v>10</v>
      </c>
      <c r="F4" s="53"/>
    </row>
    <row r="5" spans="1:6" ht="15.75">
      <c r="A5" s="31" t="s">
        <v>56</v>
      </c>
      <c r="F5" s="53"/>
    </row>
    <row r="6" ht="15.75">
      <c r="H6" s="52" t="s">
        <v>10</v>
      </c>
    </row>
    <row r="7" spans="1:9" ht="15.75">
      <c r="A7" s="87" t="s">
        <v>55</v>
      </c>
      <c r="B7" s="87" t="s">
        <v>54</v>
      </c>
      <c r="C7" s="87" t="s">
        <v>12</v>
      </c>
      <c r="D7" s="87" t="s">
        <v>13</v>
      </c>
      <c r="E7" s="87" t="s">
        <v>14</v>
      </c>
      <c r="F7" s="82" t="s">
        <v>53</v>
      </c>
      <c r="G7" s="82" t="s">
        <v>44</v>
      </c>
      <c r="H7" s="82" t="s">
        <v>52</v>
      </c>
      <c r="I7" s="82" t="s">
        <v>51</v>
      </c>
    </row>
    <row r="8" spans="1:9" ht="15.75">
      <c r="A8" s="88" t="s">
        <v>10</v>
      </c>
      <c r="B8" s="88" t="s">
        <v>10</v>
      </c>
      <c r="C8" s="88" t="s">
        <v>10</v>
      </c>
      <c r="D8" s="88" t="s">
        <v>10</v>
      </c>
      <c r="E8" s="88" t="s">
        <v>10</v>
      </c>
      <c r="F8" s="83" t="s">
        <v>10</v>
      </c>
      <c r="G8" s="83" t="s">
        <v>10</v>
      </c>
      <c r="H8" s="83" t="s">
        <v>10</v>
      </c>
      <c r="I8" s="83" t="s">
        <v>10</v>
      </c>
    </row>
    <row r="9" spans="1:9" s="54" customFormat="1" ht="21.75" customHeight="1">
      <c r="A9" s="13" t="s">
        <v>50</v>
      </c>
      <c r="B9" s="13" t="s">
        <v>49</v>
      </c>
      <c r="C9" s="13" t="s">
        <v>69</v>
      </c>
      <c r="D9" s="13" t="s">
        <v>75</v>
      </c>
      <c r="E9" s="55" t="s">
        <v>76</v>
      </c>
      <c r="F9" s="14" t="s">
        <v>10</v>
      </c>
      <c r="G9" s="14">
        <v>1257168</v>
      </c>
      <c r="H9" s="14" t="s">
        <v>48</v>
      </c>
      <c r="I9" s="14">
        <v>1257168</v>
      </c>
    </row>
    <row r="10" spans="1:9" s="54" customFormat="1" ht="21.75" customHeight="1">
      <c r="A10" s="13" t="s">
        <v>50</v>
      </c>
      <c r="B10" s="13" t="s">
        <v>49</v>
      </c>
      <c r="C10" s="13" t="s">
        <v>10</v>
      </c>
      <c r="D10" s="13" t="s">
        <v>10</v>
      </c>
      <c r="E10" s="13" t="s">
        <v>15</v>
      </c>
      <c r="F10" s="14" t="s">
        <v>10</v>
      </c>
      <c r="G10" s="14">
        <v>1257168</v>
      </c>
      <c r="H10" s="14" t="s">
        <v>48</v>
      </c>
      <c r="I10" s="14">
        <v>1257168</v>
      </c>
    </row>
    <row r="11" spans="1:9" s="54" customFormat="1" ht="21.75" customHeight="1">
      <c r="A11" s="13" t="s">
        <v>50</v>
      </c>
      <c r="B11" s="13" t="s">
        <v>49</v>
      </c>
      <c r="C11" s="13" t="s">
        <v>10</v>
      </c>
      <c r="D11" s="13" t="s">
        <v>10</v>
      </c>
      <c r="E11" s="13" t="s">
        <v>16</v>
      </c>
      <c r="F11" s="14" t="s">
        <v>10</v>
      </c>
      <c r="G11" s="14">
        <v>1257168</v>
      </c>
      <c r="H11" s="14" t="s">
        <v>48</v>
      </c>
      <c r="I11" s="14">
        <v>1257168</v>
      </c>
    </row>
    <row r="12" spans="1:9" s="54" customFormat="1" ht="21.75" customHeight="1">
      <c r="A12" s="13" t="s">
        <v>77</v>
      </c>
      <c r="B12" s="13" t="s">
        <v>78</v>
      </c>
      <c r="C12" s="13" t="s">
        <v>69</v>
      </c>
      <c r="D12" s="13" t="s">
        <v>79</v>
      </c>
      <c r="E12" s="13" t="s">
        <v>80</v>
      </c>
      <c r="F12" s="14">
        <v>1168214</v>
      </c>
      <c r="G12" s="14" t="s">
        <v>10</v>
      </c>
      <c r="H12" s="14" t="s">
        <v>45</v>
      </c>
      <c r="I12" s="14">
        <v>1168214</v>
      </c>
    </row>
    <row r="13" spans="1:9" s="54" customFormat="1" ht="21.75" customHeight="1">
      <c r="A13" s="13" t="s">
        <v>77</v>
      </c>
      <c r="B13" s="13" t="s">
        <v>78</v>
      </c>
      <c r="C13" s="13" t="s">
        <v>10</v>
      </c>
      <c r="D13" s="13" t="s">
        <v>10</v>
      </c>
      <c r="E13" s="13" t="s">
        <v>15</v>
      </c>
      <c r="F13" s="14">
        <v>1168214</v>
      </c>
      <c r="G13" s="14" t="s">
        <v>10</v>
      </c>
      <c r="H13" s="14" t="s">
        <v>45</v>
      </c>
      <c r="I13" s="14">
        <v>1168214</v>
      </c>
    </row>
    <row r="14" spans="1:9" s="54" customFormat="1" ht="21.75" customHeight="1">
      <c r="A14" s="13" t="s">
        <v>77</v>
      </c>
      <c r="B14" s="13" t="s">
        <v>78</v>
      </c>
      <c r="C14" s="13" t="s">
        <v>10</v>
      </c>
      <c r="D14" s="13" t="s">
        <v>10</v>
      </c>
      <c r="E14" s="13" t="s">
        <v>16</v>
      </c>
      <c r="F14" s="14">
        <v>1168214</v>
      </c>
      <c r="G14" s="14" t="s">
        <v>10</v>
      </c>
      <c r="H14" s="14" t="s">
        <v>45</v>
      </c>
      <c r="I14" s="14">
        <v>1168214</v>
      </c>
    </row>
    <row r="15" spans="1:9" ht="21.75" customHeight="1">
      <c r="A15" s="13" t="s">
        <v>81</v>
      </c>
      <c r="B15" s="13" t="s">
        <v>82</v>
      </c>
      <c r="C15" s="13" t="s">
        <v>69</v>
      </c>
      <c r="D15" s="13" t="s">
        <v>79</v>
      </c>
      <c r="E15" s="13" t="s">
        <v>80</v>
      </c>
      <c r="F15" s="14">
        <v>83280</v>
      </c>
      <c r="G15" s="14" t="s">
        <v>10</v>
      </c>
      <c r="H15" s="14" t="s">
        <v>45</v>
      </c>
      <c r="I15" s="14">
        <v>83280</v>
      </c>
    </row>
    <row r="16" spans="1:9" ht="21.75" customHeight="1">
      <c r="A16" s="13" t="s">
        <v>81</v>
      </c>
      <c r="B16" s="13" t="s">
        <v>82</v>
      </c>
      <c r="C16" s="13" t="s">
        <v>10</v>
      </c>
      <c r="D16" s="13" t="s">
        <v>10</v>
      </c>
      <c r="E16" s="13" t="s">
        <v>15</v>
      </c>
      <c r="F16" s="14">
        <v>83280</v>
      </c>
      <c r="G16" s="14" t="s">
        <v>10</v>
      </c>
      <c r="H16" s="14" t="s">
        <v>45</v>
      </c>
      <c r="I16" s="14">
        <v>83280</v>
      </c>
    </row>
    <row r="17" spans="1:9" ht="21.75" customHeight="1">
      <c r="A17" s="13" t="s">
        <v>81</v>
      </c>
      <c r="B17" s="13" t="s">
        <v>82</v>
      </c>
      <c r="C17" s="13" t="s">
        <v>10</v>
      </c>
      <c r="D17" s="13" t="s">
        <v>10</v>
      </c>
      <c r="E17" s="13" t="s">
        <v>16</v>
      </c>
      <c r="F17" s="14">
        <v>83280</v>
      </c>
      <c r="G17" s="14" t="s">
        <v>10</v>
      </c>
      <c r="H17" s="14" t="s">
        <v>45</v>
      </c>
      <c r="I17" s="14">
        <v>83280</v>
      </c>
    </row>
    <row r="18" spans="1:9" ht="21.75" customHeight="1">
      <c r="A18" s="13" t="s">
        <v>83</v>
      </c>
      <c r="B18" s="13" t="s">
        <v>84</v>
      </c>
      <c r="C18" s="13" t="s">
        <v>69</v>
      </c>
      <c r="D18" s="13" t="s">
        <v>79</v>
      </c>
      <c r="E18" s="13" t="s">
        <v>80</v>
      </c>
      <c r="F18" s="14">
        <v>5674</v>
      </c>
      <c r="G18" s="14" t="s">
        <v>10</v>
      </c>
      <c r="H18" s="14" t="s">
        <v>45</v>
      </c>
      <c r="I18" s="14">
        <v>5674</v>
      </c>
    </row>
    <row r="19" spans="1:9" ht="21.75" customHeight="1">
      <c r="A19" s="13" t="s">
        <v>83</v>
      </c>
      <c r="B19" s="13" t="s">
        <v>84</v>
      </c>
      <c r="C19" s="13" t="s">
        <v>10</v>
      </c>
      <c r="D19" s="13" t="s">
        <v>10</v>
      </c>
      <c r="E19" s="13" t="s">
        <v>15</v>
      </c>
      <c r="F19" s="14">
        <v>5674</v>
      </c>
      <c r="G19" s="14" t="s">
        <v>10</v>
      </c>
      <c r="H19" s="14" t="s">
        <v>45</v>
      </c>
      <c r="I19" s="14">
        <v>5674</v>
      </c>
    </row>
    <row r="20" spans="1:9" ht="21.75" customHeight="1">
      <c r="A20" s="56" t="s">
        <v>83</v>
      </c>
      <c r="B20" s="56" t="s">
        <v>84</v>
      </c>
      <c r="C20" s="56" t="s">
        <v>10</v>
      </c>
      <c r="D20" s="56" t="s">
        <v>10</v>
      </c>
      <c r="E20" s="56" t="s">
        <v>16</v>
      </c>
      <c r="F20" s="57">
        <v>5674</v>
      </c>
      <c r="G20" s="57" t="s">
        <v>10</v>
      </c>
      <c r="H20" s="57" t="s">
        <v>45</v>
      </c>
      <c r="I20" s="57">
        <v>5674</v>
      </c>
    </row>
    <row r="21" ht="21.75" customHeight="1"/>
    <row r="22" ht="21.75" customHeight="1"/>
    <row r="23" spans="1:9" ht="21.75" customHeight="1">
      <c r="A23" s="84" t="s">
        <v>59</v>
      </c>
      <c r="B23" s="85"/>
      <c r="C23" s="85"/>
      <c r="D23" s="85"/>
      <c r="E23" s="85"/>
      <c r="F23" s="85"/>
      <c r="G23" s="85"/>
      <c r="H23" s="85"/>
      <c r="I23" s="85"/>
    </row>
    <row r="24" spans="1:9" ht="21.75" customHeight="1">
      <c r="A24" s="86" t="s">
        <v>58</v>
      </c>
      <c r="B24" s="86"/>
      <c r="C24" s="86"/>
      <c r="D24" s="86"/>
      <c r="E24" s="86"/>
      <c r="F24" s="86"/>
      <c r="G24" s="86"/>
      <c r="H24" s="86"/>
      <c r="I24" s="86"/>
    </row>
    <row r="25" spans="1:4" ht="15.75">
      <c r="A25" s="31" t="s">
        <v>73</v>
      </c>
      <c r="D25" s="31" t="s">
        <v>10</v>
      </c>
    </row>
    <row r="26" spans="1:6" ht="15.75">
      <c r="A26" s="31" t="s">
        <v>57</v>
      </c>
      <c r="D26" s="31" t="s">
        <v>10</v>
      </c>
      <c r="F26" s="53"/>
    </row>
    <row r="27" spans="1:6" ht="15.75">
      <c r="A27" s="31" t="s">
        <v>56</v>
      </c>
      <c r="F27" s="53"/>
    </row>
    <row r="28" ht="15.75">
      <c r="H28" s="52" t="s">
        <v>10</v>
      </c>
    </row>
    <row r="29" spans="1:9" ht="15.75">
      <c r="A29" s="87" t="s">
        <v>55</v>
      </c>
      <c r="B29" s="87" t="s">
        <v>54</v>
      </c>
      <c r="C29" s="87" t="s">
        <v>12</v>
      </c>
      <c r="D29" s="87" t="s">
        <v>13</v>
      </c>
      <c r="E29" s="87" t="s">
        <v>14</v>
      </c>
      <c r="F29" s="82" t="s">
        <v>53</v>
      </c>
      <c r="G29" s="82" t="s">
        <v>44</v>
      </c>
      <c r="H29" s="82" t="s">
        <v>52</v>
      </c>
      <c r="I29" s="82" t="s">
        <v>51</v>
      </c>
    </row>
    <row r="30" spans="1:9" ht="15.75">
      <c r="A30" s="88" t="s">
        <v>10</v>
      </c>
      <c r="B30" s="88" t="s">
        <v>10</v>
      </c>
      <c r="C30" s="88" t="s">
        <v>10</v>
      </c>
      <c r="D30" s="88" t="s">
        <v>10</v>
      </c>
      <c r="E30" s="88" t="s">
        <v>10</v>
      </c>
      <c r="F30" s="83" t="s">
        <v>10</v>
      </c>
      <c r="G30" s="83" t="s">
        <v>10</v>
      </c>
      <c r="H30" s="83" t="s">
        <v>10</v>
      </c>
      <c r="I30" s="83" t="s">
        <v>10</v>
      </c>
    </row>
    <row r="31" spans="1:9" ht="15.75">
      <c r="A31" s="13" t="s">
        <v>50</v>
      </c>
      <c r="B31" s="13" t="s">
        <v>49</v>
      </c>
      <c r="C31" s="13" t="s">
        <v>61</v>
      </c>
      <c r="D31" s="13" t="s">
        <v>62</v>
      </c>
      <c r="E31" s="55" t="s">
        <v>63</v>
      </c>
      <c r="F31" s="14" t="s">
        <v>10</v>
      </c>
      <c r="G31" s="14">
        <v>656264</v>
      </c>
      <c r="H31" s="14" t="s">
        <v>48</v>
      </c>
      <c r="I31" s="14">
        <v>656264</v>
      </c>
    </row>
    <row r="32" spans="1:9" ht="15.75">
      <c r="A32" s="13" t="s">
        <v>50</v>
      </c>
      <c r="B32" s="13" t="s">
        <v>49</v>
      </c>
      <c r="C32" s="13" t="s">
        <v>10</v>
      </c>
      <c r="D32" s="13" t="s">
        <v>10</v>
      </c>
      <c r="E32" s="55" t="s">
        <v>15</v>
      </c>
      <c r="F32" s="14" t="s">
        <v>10</v>
      </c>
      <c r="G32" s="14">
        <v>656264</v>
      </c>
      <c r="H32" s="14" t="s">
        <v>48</v>
      </c>
      <c r="I32" s="14">
        <v>656264</v>
      </c>
    </row>
    <row r="33" spans="1:9" ht="15.75">
      <c r="A33" s="13" t="s">
        <v>10</v>
      </c>
      <c r="B33" s="13" t="s">
        <v>10</v>
      </c>
      <c r="C33" s="13" t="s">
        <v>69</v>
      </c>
      <c r="D33" s="13" t="s">
        <v>70</v>
      </c>
      <c r="E33" s="55" t="s">
        <v>63</v>
      </c>
      <c r="F33" s="14" t="s">
        <v>10</v>
      </c>
      <c r="G33" s="14">
        <v>6704</v>
      </c>
      <c r="H33" s="14" t="s">
        <v>48</v>
      </c>
      <c r="I33" s="14">
        <v>662968</v>
      </c>
    </row>
    <row r="34" spans="1:9" ht="15.75">
      <c r="A34" s="13" t="s">
        <v>50</v>
      </c>
      <c r="B34" s="13" t="s">
        <v>49</v>
      </c>
      <c r="C34" s="13" t="s">
        <v>10</v>
      </c>
      <c r="D34" s="13" t="s">
        <v>10</v>
      </c>
      <c r="E34" s="55" t="s">
        <v>15</v>
      </c>
      <c r="F34" s="14" t="s">
        <v>10</v>
      </c>
      <c r="G34" s="14">
        <v>6704</v>
      </c>
      <c r="H34" s="14" t="s">
        <v>48</v>
      </c>
      <c r="I34" s="14">
        <v>662968</v>
      </c>
    </row>
    <row r="35" spans="1:9" ht="15.75">
      <c r="A35" s="13" t="s">
        <v>50</v>
      </c>
      <c r="B35" s="13" t="s">
        <v>49</v>
      </c>
      <c r="C35" s="13" t="s">
        <v>10</v>
      </c>
      <c r="D35" s="13" t="s">
        <v>10</v>
      </c>
      <c r="E35" s="55" t="s">
        <v>16</v>
      </c>
      <c r="F35" s="14" t="s">
        <v>10</v>
      </c>
      <c r="G35" s="14">
        <v>662968</v>
      </c>
      <c r="H35" s="14" t="s">
        <v>48</v>
      </c>
      <c r="I35" s="14">
        <v>662968</v>
      </c>
    </row>
    <row r="36" spans="1:9" ht="15.75">
      <c r="A36" s="13" t="s">
        <v>47</v>
      </c>
      <c r="B36" s="13" t="s">
        <v>46</v>
      </c>
      <c r="C36" s="13" t="s">
        <v>61</v>
      </c>
      <c r="D36" s="13" t="s">
        <v>64</v>
      </c>
      <c r="E36" s="55" t="s">
        <v>65</v>
      </c>
      <c r="F36" s="14">
        <v>656264</v>
      </c>
      <c r="G36" s="14" t="s">
        <v>10</v>
      </c>
      <c r="H36" s="14" t="s">
        <v>45</v>
      </c>
      <c r="I36" s="14">
        <v>656264</v>
      </c>
    </row>
    <row r="37" spans="1:9" ht="15.75">
      <c r="A37" s="13" t="s">
        <v>47</v>
      </c>
      <c r="B37" s="13" t="s">
        <v>46</v>
      </c>
      <c r="C37" s="13" t="s">
        <v>10</v>
      </c>
      <c r="D37" s="13" t="s">
        <v>10</v>
      </c>
      <c r="E37" s="55" t="s">
        <v>15</v>
      </c>
      <c r="F37" s="14">
        <v>656264</v>
      </c>
      <c r="G37" s="14" t="s">
        <v>10</v>
      </c>
      <c r="H37" s="14" t="s">
        <v>45</v>
      </c>
      <c r="I37" s="14">
        <v>656264</v>
      </c>
    </row>
    <row r="38" spans="1:9" ht="15.75">
      <c r="A38" s="13" t="s">
        <v>10</v>
      </c>
      <c r="B38" s="13" t="s">
        <v>10</v>
      </c>
      <c r="C38" s="13" t="s">
        <v>69</v>
      </c>
      <c r="D38" s="13" t="s">
        <v>71</v>
      </c>
      <c r="E38" s="55" t="s">
        <v>72</v>
      </c>
      <c r="F38" s="14">
        <v>6704</v>
      </c>
      <c r="G38" s="14" t="s">
        <v>10</v>
      </c>
      <c r="H38" s="14" t="s">
        <v>45</v>
      </c>
      <c r="I38" s="14">
        <v>662968</v>
      </c>
    </row>
    <row r="39" spans="1:9" ht="15.75">
      <c r="A39" s="13" t="s">
        <v>47</v>
      </c>
      <c r="B39" s="13" t="s">
        <v>46</v>
      </c>
      <c r="C39" s="13" t="s">
        <v>10</v>
      </c>
      <c r="D39" s="13" t="s">
        <v>10</v>
      </c>
      <c r="E39" s="55" t="s">
        <v>15</v>
      </c>
      <c r="F39" s="14">
        <v>6704</v>
      </c>
      <c r="G39" s="14" t="s">
        <v>10</v>
      </c>
      <c r="H39" s="14" t="s">
        <v>45</v>
      </c>
      <c r="I39" s="14">
        <v>662968</v>
      </c>
    </row>
    <row r="40" spans="1:9" ht="15.75">
      <c r="A40" s="56" t="s">
        <v>47</v>
      </c>
      <c r="B40" s="56" t="s">
        <v>46</v>
      </c>
      <c r="C40" s="56" t="s">
        <v>10</v>
      </c>
      <c r="D40" s="56" t="s">
        <v>10</v>
      </c>
      <c r="E40" s="58" t="s">
        <v>16</v>
      </c>
      <c r="F40" s="57">
        <v>662968</v>
      </c>
      <c r="G40" s="57" t="s">
        <v>10</v>
      </c>
      <c r="H40" s="57" t="s">
        <v>45</v>
      </c>
      <c r="I40" s="57">
        <v>662968</v>
      </c>
    </row>
    <row r="44" spans="5:7" ht="15.75">
      <c r="E44" s="59" t="s">
        <v>86</v>
      </c>
      <c r="F44" s="60" t="s">
        <v>87</v>
      </c>
      <c r="G44" s="61" t="s">
        <v>88</v>
      </c>
    </row>
    <row r="45" spans="5:7" ht="15.75">
      <c r="E45" s="62" t="s">
        <v>89</v>
      </c>
      <c r="F45" s="63">
        <f>+F12+F15+F18</f>
        <v>1257168</v>
      </c>
      <c r="G45" s="64">
        <f>+G11</f>
        <v>1257168</v>
      </c>
    </row>
    <row r="46" spans="5:7" ht="15.75">
      <c r="E46" s="62" t="s">
        <v>90</v>
      </c>
      <c r="F46" s="63">
        <f>+F36+F38</f>
        <v>662968</v>
      </c>
      <c r="G46" s="65">
        <f>+G35</f>
        <v>662968</v>
      </c>
    </row>
    <row r="47" spans="5:7" ht="16.5" thickBot="1">
      <c r="E47" s="66" t="s">
        <v>60</v>
      </c>
      <c r="F47" s="67">
        <f>SUM(F45:F46)</f>
        <v>1920136</v>
      </c>
      <c r="G47" s="68">
        <f>SUM(G45:G46)</f>
        <v>1920136</v>
      </c>
    </row>
    <row r="48" ht="16.5" thickTop="1"/>
  </sheetData>
  <sheetProtection/>
  <mergeCells count="22">
    <mergeCell ref="F7:F8"/>
    <mergeCell ref="G7:G8"/>
    <mergeCell ref="F29:F30"/>
    <mergeCell ref="G29:G30"/>
    <mergeCell ref="I7:I8"/>
    <mergeCell ref="A1:I1"/>
    <mergeCell ref="A2:I2"/>
    <mergeCell ref="A7:A8"/>
    <mergeCell ref="B7:B8"/>
    <mergeCell ref="C7:C8"/>
    <mergeCell ref="D7:D8"/>
    <mergeCell ref="E7:E8"/>
    <mergeCell ref="H29:H30"/>
    <mergeCell ref="I29:I30"/>
    <mergeCell ref="H7:H8"/>
    <mergeCell ref="A23:I23"/>
    <mergeCell ref="A24:I24"/>
    <mergeCell ref="A29:A30"/>
    <mergeCell ref="B29:B30"/>
    <mergeCell ref="C29:C30"/>
    <mergeCell ref="D29:D30"/>
    <mergeCell ref="E29:E30"/>
  </mergeCells>
  <printOptions horizontalCentered="1"/>
  <pageMargins left="0.39" right="0.42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Footer>&amp;C&amp;P/&amp;N&amp;R&amp;F
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hsien</dc:creator>
  <cp:keywords/>
  <dc:description/>
  <cp:lastModifiedBy>羅惠筠</cp:lastModifiedBy>
  <cp:lastPrinted>2019-05-06T06:17:21Z</cp:lastPrinted>
  <dcterms:created xsi:type="dcterms:W3CDTF">2012-03-02T06:00:13Z</dcterms:created>
  <dcterms:modified xsi:type="dcterms:W3CDTF">2019-05-08T05:39:32Z</dcterms:modified>
  <cp:category/>
  <cp:version/>
  <cp:contentType/>
  <cp:contentStatus/>
</cp:coreProperties>
</file>